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general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flapuente</author>
  </authors>
  <commentList>
    <comment ref="F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G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H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I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J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K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K11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Se calcula el porcentaje con la información de la cuestión 4 de la tabla de control de empresas.</t>
        </r>
      </text>
    </comment>
    <comment ref="L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M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N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O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P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  <comment ref="Q12" authorId="0">
      <text>
        <r>
          <rPr>
            <b/>
            <sz val="10"/>
            <rFont val="Tahoma"/>
            <family val="2"/>
          </rPr>
          <t>flapuente:</t>
        </r>
        <r>
          <rPr>
            <sz val="10"/>
            <rFont val="Tahoma"/>
            <family val="2"/>
          </rPr>
          <t xml:space="preserve">
Porcentaje regularizado con el dato de padron oficial a 1 de enero de 2014</t>
        </r>
      </text>
    </comment>
  </commentList>
</comments>
</file>

<file path=xl/sharedStrings.xml><?xml version="1.0" encoding="utf-8"?>
<sst xmlns="http://schemas.openxmlformats.org/spreadsheetml/2006/main" count="58" uniqueCount="44">
  <si>
    <t>INDICADOR</t>
  </si>
  <si>
    <t>Total 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</si>
  <si>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</si>
  <si>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</si>
  <si>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</si>
  <si>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</si>
  <si>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</si>
  <si>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</si>
  <si>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</si>
  <si>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</si>
  <si>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</si>
  <si>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</si>
  <si>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</si>
  <si>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</si>
  <si>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Límite admisible</t>
  </si>
  <si>
    <t>Frecuencia de toma de datos</t>
  </si>
  <si>
    <t>Responsable de toma de datos</t>
  </si>
  <si>
    <t>FICHA DE SEGUIMIENTO Y MEDICIÓN DE PROCESOS</t>
  </si>
  <si>
    <t>R2-PC08-03</t>
  </si>
  <si>
    <t>CONSULTAS</t>
  </si>
  <si>
    <t>MENSUAL</t>
  </si>
  <si>
    <t>USUARIOS INSCRITOS</t>
  </si>
  <si>
    <t>&gt; ó = 129</t>
  </si>
  <si>
    <t>Personas inscritas residentes en Boadilla</t>
  </si>
  <si>
    <t>&gt; ó = 50%</t>
  </si>
  <si>
    <t>CONTRATACIÓN</t>
  </si>
  <si>
    <t>TRIMESTRAL</t>
  </si>
  <si>
    <t>Porcentaje inscritos por sexo</t>
  </si>
  <si>
    <t>GRADO DE SATISFACCIÓN USUARIOScomo "Muy Satisfecho"</t>
  </si>
  <si>
    <t>GRADO DE SATISFACCIÓN EMPRESAScomo "Muy Satisfecho"</t>
  </si>
  <si>
    <t>SEMESTRAL</t>
  </si>
  <si>
    <t>Promedio</t>
  </si>
  <si>
    <t>Tasa de Paro Estimativa</t>
  </si>
  <si>
    <t>&gt; ó = 20</t>
  </si>
  <si>
    <t>&gt; ó = 40</t>
  </si>
  <si>
    <t>&gt; ó 50% Mujeres sobre hombres</t>
  </si>
  <si>
    <t>FERNANDO / CARLOS</t>
  </si>
  <si>
    <t>&lt; ó = 45%</t>
  </si>
  <si>
    <t>AGENCIA DE COLOCACION DEL AYUNTAMIENTO DE BOADILLA DEL MONTE (Nº Autorización 1300000008)</t>
  </si>
  <si>
    <t>&gt; ó = 75%</t>
  </si>
  <si>
    <t>PUESTOS DE TRABAJO OFERTADOS</t>
  </si>
  <si>
    <t>&gt; ó = 26</t>
  </si>
  <si>
    <t>AÑO 2017</t>
  </si>
  <si>
    <t xml:space="preserve">Pob. En Edad de trabajar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</si>
</sst>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-C0A]dddd\,\ dd&quot; de &quot;mmmm&quot; de &quot;yyyy"/>
    <numFmt numFmtId="176" formatCode="0.0%"/>
    <numFmt numFmtId="177" formatCode="[$€-2]\ #,##0.00_);[Red]\([$€-2]\ #,##0.00\)"/>
  </numFmts>
  <fonts count="59">
    <font>
      <sz val="10"/>
      <name val="Arial"/>
      <family val="0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0"/>
    </font>
    <font>
      <b/>
      <sz val="11.75"/>
      <color indexed="8"/>
      <name val="Arial"/>
      <family val="0"/>
    </font>
    <font>
      <sz val="10.5"/>
      <color indexed="8"/>
      <name val="Arial"/>
      <family val="0"/>
    </font>
    <font>
      <b/>
      <sz val="12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17" fontId="8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0" fontId="57" fillId="0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1" fontId="58" fillId="35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3875"/>
          <c:w val="0.964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2012'!$B$4</c:f>
              <c:strCache>
                <c:ptCount val="1"/>
                <c:pt idx="0">
                  <c:v>CONSULTAS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2012'!$F$4:$Q$4</c:f>
              <c:numCache/>
            </c:numRef>
          </c:val>
          <c:shape val="cylinder"/>
        </c:ser>
        <c:shape val="cylinder"/>
        <c:axId val="49947523"/>
        <c:axId val="46874524"/>
      </c:bar3DChart>
      <c:cat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 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mayor o igual a 25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752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435"/>
          <c:w val="0.96425"/>
          <c:h val="0.8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2012'!$B$5</c:f>
              <c:strCache>
                <c:ptCount val="1"/>
                <c:pt idx="0">
                  <c:v>USUARIOS INSCRITOS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2012'!$F$5:$Q$5</c:f>
              <c:numCache/>
            </c:numRef>
          </c:val>
          <c:shape val="cylinder"/>
        </c:ser>
        <c:shape val="cylinder"/>
        <c:axId val="19217533"/>
        <c:axId val="38740070"/>
      </c:bar3D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igual o superior a 129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14375"/>
          <c:w val="0.964"/>
          <c:h val="0.82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2012'!$B$6</c:f>
              <c:strCache>
                <c:ptCount val="1"/>
                <c:pt idx="0">
                  <c:v>Porcentaje inscritos por sexo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2012'!$F$6:$Q$6</c:f>
              <c:numCache/>
            </c:numRef>
          </c:val>
          <c:shape val="cylinder"/>
        </c:ser>
        <c:shape val="cylinder"/>
        <c:axId val="13116311"/>
        <c:axId val="50937936"/>
      </c:bar3D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37936"/>
        <c:crosses val="autoZero"/>
        <c:auto val="1"/>
        <c:lblOffset val="100"/>
        <c:tickLblSkip val="1"/>
        <c:noMultiLvlLbl val="0"/>
      </c:catAx>
      <c:valAx>
        <c:axId val="5093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163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Horas de Formación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1255"/>
          <c:y val="0.0685"/>
          <c:w val="0.821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2012'!$B$7</c:f>
              <c:strCache>
                <c:ptCount val="1"/>
                <c:pt idx="0">
                  <c:v>Personas inscritas residentes en Boadilla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2012'!$F$7:$Q$7</c:f>
              <c:numCache/>
            </c:numRef>
          </c:val>
          <c:shape val="cylinder"/>
        </c:ser>
        <c:shape val="cylinder"/>
        <c:axId val="55788241"/>
        <c:axId val="32332122"/>
      </c:bar3D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32122"/>
        <c:crosses val="autoZero"/>
        <c:auto val="1"/>
        <c:lblOffset val="100"/>
        <c:tickLblSkip val="1"/>
        <c:noMultiLvlLbl val="0"/>
      </c:catAx>
      <c:valAx>
        <c:axId val="32332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882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6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7575"/>
          <c:w val="0.67675"/>
          <c:h val="0.82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2012'!$B$8</c:f>
              <c:strCache>
                <c:ptCount val="1"/>
                <c:pt idx="0">
                  <c:v>PUESTOS DE TRABAJO OFERTADOS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2012'!$F$8:$Q$8</c:f>
              <c:numCache/>
            </c:numRef>
          </c:val>
          <c:shape val="cylinder"/>
        </c:ser>
        <c:shape val="cylinder"/>
        <c:axId val="22553643"/>
        <c:axId val="1656196"/>
      </c:bar3D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56196"/>
        <c:crosses val="autoZero"/>
        <c:auto val="1"/>
        <c:lblOffset val="100"/>
        <c:tickLblSkip val="2"/>
        <c:noMultiLvlLbl val="0"/>
      </c:catAx>
      <c:valAx>
        <c:axId val="1656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53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7975"/>
          <c:y val="0.02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2275"/>
          <c:y val="0.1115"/>
          <c:w val="0.9652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14905765"/>
        <c:axId val="67043022"/>
      </c:bar3D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7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3725"/>
          <c:w val="0.964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2012'!$B$9</c:f>
              <c:strCache>
                <c:ptCount val="1"/>
                <c:pt idx="0">
                  <c:v>CONTRATACIÓN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'general 2012'!$F$3:$Q$3</c:f>
              <c:strCache/>
            </c:strRef>
          </c:cat>
          <c:val>
            <c:numRef>
              <c:f>'general 2012'!$F$9:$Q$9</c:f>
              <c:numCache/>
            </c:numRef>
          </c:val>
          <c:shape val="cylinder"/>
        </c:ser>
        <c:shape val="cylinder"/>
        <c:axId val="66516287"/>
        <c:axId val="61775672"/>
      </c:bar3DChart>
      <c:catAx>
        <c:axId val="66516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175"/>
          <c:y val="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27"/>
          <c:w val="0.9645"/>
          <c:h val="0.77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2012'!$B$11</c:f>
              <c:strCache>
                <c:ptCount val="1"/>
                <c:pt idx="0">
                  <c:v>GRADO DE SATISFACCIÓN EMPRESAScomo "Muy Satisfecho"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2012'!$F$3:$Q$3</c:f>
              <c:strCache/>
            </c:strRef>
          </c:cat>
          <c:val>
            <c:numRef>
              <c:f>'general 2012'!$F$11:$Q$11</c:f>
              <c:numCache/>
            </c:numRef>
          </c:val>
          <c:shape val="cylinder"/>
        </c:ser>
        <c:shape val="cylinder"/>
        <c:axId val="19110137"/>
        <c:axId val="37773506"/>
      </c:bar3DChart>
      <c:catAx>
        <c:axId val="19110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773506"/>
        <c:crosses val="autoZero"/>
        <c:auto val="1"/>
        <c:lblOffset val="100"/>
        <c:tickLblSkip val="1"/>
        <c:noMultiLvlLbl val="0"/>
      </c:catAx>
      <c:valAx>
        <c:axId val="37773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SILBO  comparativa 2007 2008</a:t>
            </a:r>
          </a:p>
        </c:rich>
      </c:tx>
      <c:layout>
        <c:manualLayout>
          <c:xMode val="factor"/>
          <c:yMode val="factor"/>
          <c:x val="0.007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0825"/>
          <c:w val="0.879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'general 2012'!$A$2:$B$2</c:f>
              <c:strCache>
                <c:ptCount val="1"/>
                <c:pt idx="0">
                  <c:v>AÑO 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('general 2012'!$B$4:$B$5,'general 2012'!$B$8:$B$10)</c:f>
              <c:strCache/>
            </c:strRef>
          </c:cat>
          <c:val>
            <c:numRef>
              <c:f>('general 2012'!$R$4:$R$5,'general 2012'!$R$8:$R$10)</c:f>
              <c:numCache/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('general 2012'!$B$4:$B$5,'general 2012'!$B$8:$B$10)</c:f>
              <c:strCache/>
            </c:strRef>
          </c:cat>
          <c:val>
            <c:numRef>
              <c:f>(#REF!,#REF!,#REF!)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 val="autoZero"/>
        <c:auto val="1"/>
        <c:lblOffset val="100"/>
        <c:tickLblSkip val="1"/>
        <c:noMultiLvlLbl val="0"/>
      </c:catAx>
      <c:valAx>
        <c:axId val="39755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22"/>
          <c:w val="0.0892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0.3345</cdr:y>
    </cdr:from>
    <cdr:to>
      <cdr:x>0.09925</cdr:x>
      <cdr:y>0.399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209675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 ó = 50%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13</xdr:row>
      <xdr:rowOff>28575</xdr:rowOff>
    </xdr:from>
    <xdr:to>
      <xdr:col>9</xdr:col>
      <xdr:colOff>285750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561975" y="5343525"/>
        <a:ext cx="5343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13</xdr:row>
      <xdr:rowOff>28575</xdr:rowOff>
    </xdr:from>
    <xdr:to>
      <xdr:col>19</xdr:col>
      <xdr:colOff>657225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5915025" y="5343525"/>
        <a:ext cx="53625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295275</xdr:colOff>
      <xdr:row>34</xdr:row>
      <xdr:rowOff>85725</xdr:rowOff>
    </xdr:from>
    <xdr:to>
      <xdr:col>9</xdr:col>
      <xdr:colOff>285750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561975" y="8801100"/>
        <a:ext cx="534352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257175</xdr:colOff>
      <xdr:row>34</xdr:row>
      <xdr:rowOff>85725</xdr:rowOff>
    </xdr:from>
    <xdr:to>
      <xdr:col>19</xdr:col>
      <xdr:colOff>666750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5876925" y="8801100"/>
        <a:ext cx="5410200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257175</xdr:colOff>
      <xdr:row>55</xdr:row>
      <xdr:rowOff>152400</xdr:rowOff>
    </xdr:from>
    <xdr:to>
      <xdr:col>9</xdr:col>
      <xdr:colOff>276225</xdr:colOff>
      <xdr:row>77</xdr:row>
      <xdr:rowOff>76200</xdr:rowOff>
    </xdr:to>
    <xdr:graphicFrame>
      <xdr:nvGraphicFramePr>
        <xdr:cNvPr id="5" name="Chart 5"/>
        <xdr:cNvGraphicFramePr/>
      </xdr:nvGraphicFramePr>
      <xdr:xfrm>
        <a:off x="523875" y="12268200"/>
        <a:ext cx="5372100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276225</xdr:colOff>
      <xdr:row>55</xdr:row>
      <xdr:rowOff>152400</xdr:rowOff>
    </xdr:from>
    <xdr:to>
      <xdr:col>20</xdr:col>
      <xdr:colOff>180975</xdr:colOff>
      <xdr:row>79</xdr:row>
      <xdr:rowOff>0</xdr:rowOff>
    </xdr:to>
    <xdr:graphicFrame>
      <xdr:nvGraphicFramePr>
        <xdr:cNvPr id="6" name="Chart 6"/>
        <xdr:cNvGraphicFramePr/>
      </xdr:nvGraphicFramePr>
      <xdr:xfrm>
        <a:off x="5895975" y="12268200"/>
        <a:ext cx="566737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77</xdr:row>
      <xdr:rowOff>57150</xdr:rowOff>
    </xdr:from>
    <xdr:to>
      <xdr:col>9</xdr:col>
      <xdr:colOff>323850</xdr:colOff>
      <xdr:row>100</xdr:row>
      <xdr:rowOff>66675</xdr:rowOff>
    </xdr:to>
    <xdr:graphicFrame>
      <xdr:nvGraphicFramePr>
        <xdr:cNvPr id="7" name="Chart 7"/>
        <xdr:cNvGraphicFramePr/>
      </xdr:nvGraphicFramePr>
      <xdr:xfrm>
        <a:off x="542925" y="15735300"/>
        <a:ext cx="54006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200025</xdr:colOff>
      <xdr:row>77</xdr:row>
      <xdr:rowOff>57150</xdr:rowOff>
    </xdr:from>
    <xdr:to>
      <xdr:col>20</xdr:col>
      <xdr:colOff>200025</xdr:colOff>
      <xdr:row>100</xdr:row>
      <xdr:rowOff>95250</xdr:rowOff>
    </xdr:to>
    <xdr:graphicFrame>
      <xdr:nvGraphicFramePr>
        <xdr:cNvPr id="8" name="Chart 8"/>
        <xdr:cNvGraphicFramePr/>
      </xdr:nvGraphicFramePr>
      <xdr:xfrm>
        <a:off x="5819775" y="15735300"/>
        <a:ext cx="57626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103</xdr:row>
      <xdr:rowOff>0</xdr:rowOff>
    </xdr:from>
    <xdr:to>
      <xdr:col>20</xdr:col>
      <xdr:colOff>561975</xdr:colOff>
      <xdr:row>129</xdr:row>
      <xdr:rowOff>95250</xdr:rowOff>
    </xdr:to>
    <xdr:graphicFrame>
      <xdr:nvGraphicFramePr>
        <xdr:cNvPr id="9" name="Chart 9"/>
        <xdr:cNvGraphicFramePr/>
      </xdr:nvGraphicFramePr>
      <xdr:xfrm>
        <a:off x="1285875" y="19888200"/>
        <a:ext cx="10658475" cy="4305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130" zoomScaleNormal="130" zoomScalePageLayoutView="0" workbookViewId="0" topLeftCell="A1">
      <selection activeCell="B3" sqref="B3:R12"/>
    </sheetView>
  </sheetViews>
  <sheetFormatPr defaultColWidth="11.421875" defaultRowHeight="12.75"/>
  <cols>
    <col min="1" max="1" width="4.00390625" style="2" customWidth="1"/>
    <col min="2" max="2" width="15.28125" style="15" customWidth="1"/>
    <col min="3" max="3" width="10.421875" style="2" customWidth="1"/>
    <col min="4" max="4" width="14.57421875" style="2" bestFit="1" customWidth="1"/>
    <col min="5" max="5" width="13.140625" style="2" bestFit="1" customWidth="1"/>
    <col min="6" max="17" width="6.7109375" style="2" customWidth="1"/>
    <col min="18" max="18" width="11.140625" style="17" customWidth="1"/>
    <col min="19" max="19" width="10.140625" style="27" customWidth="1"/>
    <col min="20" max="20" width="11.421875" style="20" customWidth="1"/>
    <col min="21" max="16384" width="11.421875" style="2" customWidth="1"/>
  </cols>
  <sheetData>
    <row r="1" spans="1:19" ht="20.25">
      <c r="A1" s="39"/>
      <c r="B1" s="39"/>
      <c r="C1" s="40" t="s">
        <v>17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18</v>
      </c>
      <c r="O1" s="41"/>
      <c r="P1" s="41"/>
      <c r="Q1" s="41"/>
      <c r="R1" s="41"/>
      <c r="S1" s="41"/>
    </row>
    <row r="2" spans="1:19" ht="12.75">
      <c r="A2" s="42" t="s">
        <v>42</v>
      </c>
      <c r="B2" s="43"/>
      <c r="C2" s="44" t="s">
        <v>38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20" s="15" customFormat="1" ht="36">
      <c r="A3" s="11"/>
      <c r="B3" s="12" t="s">
        <v>0</v>
      </c>
      <c r="C3" s="13" t="s">
        <v>14</v>
      </c>
      <c r="D3" s="13" t="s">
        <v>15</v>
      </c>
      <c r="E3" s="13" t="s">
        <v>16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10</v>
      </c>
      <c r="O3" s="14" t="s">
        <v>11</v>
      </c>
      <c r="P3" s="14" t="s">
        <v>12</v>
      </c>
      <c r="Q3" s="14" t="s">
        <v>13</v>
      </c>
      <c r="R3" s="22" t="s">
        <v>1</v>
      </c>
      <c r="S3" s="25" t="s">
        <v>31</v>
      </c>
      <c r="T3" s="21"/>
    </row>
    <row r="4" spans="1:20" ht="31.5" customHeight="1">
      <c r="A4" s="5">
        <v>1</v>
      </c>
      <c r="B4" s="16" t="s">
        <v>19</v>
      </c>
      <c r="C4" s="1" t="s">
        <v>34</v>
      </c>
      <c r="D4" s="1" t="s">
        <v>20</v>
      </c>
      <c r="E4" s="1" t="s">
        <v>36</v>
      </c>
      <c r="F4" s="3">
        <v>51</v>
      </c>
      <c r="G4" s="3">
        <v>66</v>
      </c>
      <c r="H4" s="3">
        <v>67</v>
      </c>
      <c r="I4" s="4">
        <v>31</v>
      </c>
      <c r="J4" s="4">
        <v>31</v>
      </c>
      <c r="K4" s="4">
        <v>37</v>
      </c>
      <c r="L4" s="3">
        <v>21</v>
      </c>
      <c r="M4" s="3">
        <v>33</v>
      </c>
      <c r="N4" s="3">
        <v>40</v>
      </c>
      <c r="O4" s="3">
        <v>46</v>
      </c>
      <c r="P4" s="3">
        <v>43</v>
      </c>
      <c r="Q4" s="3">
        <v>32</v>
      </c>
      <c r="R4" s="23">
        <f>SUM(F4:Q4)</f>
        <v>498</v>
      </c>
      <c r="S4" s="26">
        <f>AVERAGE(F4:Q4)</f>
        <v>41.5</v>
      </c>
      <c r="T4" s="18"/>
    </row>
    <row r="5" spans="1:20" ht="39.75" customHeight="1">
      <c r="A5" s="5">
        <v>2</v>
      </c>
      <c r="B5" s="16" t="s">
        <v>21</v>
      </c>
      <c r="C5" s="1" t="s">
        <v>22</v>
      </c>
      <c r="D5" s="1" t="s">
        <v>20</v>
      </c>
      <c r="E5" s="1" t="s">
        <v>36</v>
      </c>
      <c r="F5" s="3">
        <v>214</v>
      </c>
      <c r="G5" s="3">
        <v>175</v>
      </c>
      <c r="H5" s="3">
        <v>272</v>
      </c>
      <c r="I5" s="4">
        <v>139</v>
      </c>
      <c r="J5" s="4">
        <v>119</v>
      </c>
      <c r="K5" s="4">
        <v>92</v>
      </c>
      <c r="L5" s="3">
        <v>73</v>
      </c>
      <c r="M5" s="3">
        <v>96</v>
      </c>
      <c r="N5" s="3">
        <v>180</v>
      </c>
      <c r="O5" s="3">
        <v>194</v>
      </c>
      <c r="P5" s="3">
        <v>209</v>
      </c>
      <c r="Q5" s="3">
        <v>145</v>
      </c>
      <c r="R5" s="23">
        <f>SUM(F5:Q5)</f>
        <v>1908</v>
      </c>
      <c r="S5" s="26">
        <f>AVERAGE(F5:Q5)</f>
        <v>159</v>
      </c>
      <c r="T5" s="18"/>
    </row>
    <row r="6" spans="1:20" ht="30.75" customHeight="1">
      <c r="A6" s="5">
        <v>3</v>
      </c>
      <c r="B6" s="16" t="s">
        <v>27</v>
      </c>
      <c r="C6" s="1" t="s">
        <v>35</v>
      </c>
      <c r="D6" s="1" t="s">
        <v>20</v>
      </c>
      <c r="E6" s="1" t="s">
        <v>36</v>
      </c>
      <c r="F6" s="6">
        <v>0.6449</v>
      </c>
      <c r="G6" s="6">
        <v>0.6171</v>
      </c>
      <c r="H6" s="6">
        <v>0.5699</v>
      </c>
      <c r="I6" s="10">
        <v>0.5827</v>
      </c>
      <c r="J6" s="10">
        <v>0.6387</v>
      </c>
      <c r="K6" s="10">
        <v>0.5543</v>
      </c>
      <c r="L6" s="6">
        <v>0.5789</v>
      </c>
      <c r="M6" s="6">
        <v>0.7097</v>
      </c>
      <c r="N6" s="6">
        <v>0.6833</v>
      </c>
      <c r="O6" s="6">
        <v>0.6031</v>
      </c>
      <c r="P6" s="6">
        <v>0.6746</v>
      </c>
      <c r="Q6" s="6">
        <v>0.7172</v>
      </c>
      <c r="R6" s="24">
        <f>AVERAGE(F6:Q6)</f>
        <v>0.6312000000000001</v>
      </c>
      <c r="S6" s="7"/>
      <c r="T6" s="18"/>
    </row>
    <row r="7" spans="1:20" ht="34.5" customHeight="1">
      <c r="A7" s="5">
        <v>4</v>
      </c>
      <c r="B7" s="16" t="s">
        <v>23</v>
      </c>
      <c r="C7" s="1" t="s">
        <v>37</v>
      </c>
      <c r="D7" s="1" t="s">
        <v>20</v>
      </c>
      <c r="E7" s="1" t="s">
        <v>36</v>
      </c>
      <c r="F7" s="6">
        <v>0.6121</v>
      </c>
      <c r="G7" s="6">
        <v>0.5314</v>
      </c>
      <c r="H7" s="6">
        <v>0.5662</v>
      </c>
      <c r="I7" s="10">
        <v>0.6331</v>
      </c>
      <c r="J7" s="10">
        <v>0.6471</v>
      </c>
      <c r="K7" s="10">
        <v>0.587</v>
      </c>
      <c r="L7" s="6">
        <v>0.6316</v>
      </c>
      <c r="M7" s="6">
        <v>0.6237</v>
      </c>
      <c r="N7" s="6">
        <v>0.6</v>
      </c>
      <c r="O7" s="6">
        <v>0.5979</v>
      </c>
      <c r="P7" s="6">
        <v>0.6316</v>
      </c>
      <c r="Q7" s="6">
        <v>0.7034</v>
      </c>
      <c r="R7" s="24">
        <f>AVERAGE(F7:Q7)</f>
        <v>0.6137583333333333</v>
      </c>
      <c r="S7" s="7"/>
      <c r="T7" s="18"/>
    </row>
    <row r="8" spans="1:20" ht="39" customHeight="1">
      <c r="A8" s="5">
        <v>5</v>
      </c>
      <c r="B8" s="16" t="s">
        <v>40</v>
      </c>
      <c r="C8" s="1" t="s">
        <v>41</v>
      </c>
      <c r="D8" s="1" t="s">
        <v>20</v>
      </c>
      <c r="E8" s="1" t="s">
        <v>36</v>
      </c>
      <c r="F8" s="3">
        <v>101</v>
      </c>
      <c r="G8" s="3">
        <v>92</v>
      </c>
      <c r="H8" s="3">
        <v>94</v>
      </c>
      <c r="I8" s="4">
        <v>89</v>
      </c>
      <c r="J8" s="4">
        <v>82</v>
      </c>
      <c r="K8" s="4">
        <v>97</v>
      </c>
      <c r="L8" s="35">
        <v>124</v>
      </c>
      <c r="M8" s="35">
        <v>124</v>
      </c>
      <c r="N8" s="35">
        <v>136</v>
      </c>
      <c r="O8" s="3">
        <v>124</v>
      </c>
      <c r="P8" s="3">
        <v>104</v>
      </c>
      <c r="Q8" s="3">
        <v>91</v>
      </c>
      <c r="R8" s="23">
        <f>SUM(F8:Q8)</f>
        <v>1258</v>
      </c>
      <c r="S8" s="26">
        <f>AVERAGE(F8:Q8)</f>
        <v>104.83333333333333</v>
      </c>
      <c r="T8" s="18"/>
    </row>
    <row r="9" spans="1:20" ht="22.5">
      <c r="A9" s="5">
        <v>6</v>
      </c>
      <c r="B9" s="16" t="s">
        <v>25</v>
      </c>
      <c r="C9" s="36" t="s">
        <v>33</v>
      </c>
      <c r="D9" s="1" t="s">
        <v>26</v>
      </c>
      <c r="E9" s="1" t="s">
        <v>36</v>
      </c>
      <c r="F9" s="8"/>
      <c r="G9" s="8"/>
      <c r="H9" s="37">
        <v>35</v>
      </c>
      <c r="I9" s="4"/>
      <c r="J9" s="4"/>
      <c r="K9" s="38">
        <v>42</v>
      </c>
      <c r="L9" s="3"/>
      <c r="M9" s="3"/>
      <c r="N9" s="33">
        <v>37</v>
      </c>
      <c r="O9" s="3"/>
      <c r="P9" s="3"/>
      <c r="Q9" s="33">
        <v>44</v>
      </c>
      <c r="R9" s="23">
        <f>SUM(F9:Q9)</f>
        <v>158</v>
      </c>
      <c r="S9" s="26">
        <f>(SUM(G9:Q9))/4</f>
        <v>39.5</v>
      </c>
      <c r="T9" s="18"/>
    </row>
    <row r="10" spans="1:20" ht="45.75" customHeight="1">
      <c r="A10" s="5">
        <v>7</v>
      </c>
      <c r="B10" s="16" t="s">
        <v>28</v>
      </c>
      <c r="C10" s="7" t="s">
        <v>24</v>
      </c>
      <c r="D10" s="1" t="s">
        <v>26</v>
      </c>
      <c r="E10" s="1" t="s">
        <v>36</v>
      </c>
      <c r="F10" s="9"/>
      <c r="G10" s="9"/>
      <c r="H10" s="6">
        <v>0.8571</v>
      </c>
      <c r="I10" s="4"/>
      <c r="J10" s="4"/>
      <c r="K10" s="6">
        <v>0.8333</v>
      </c>
      <c r="L10" s="8"/>
      <c r="M10" s="8"/>
      <c r="N10" s="6">
        <v>0.6667</v>
      </c>
      <c r="O10" s="3"/>
      <c r="P10" s="3"/>
      <c r="Q10" s="6">
        <v>1</v>
      </c>
      <c r="R10" s="19">
        <f>AVERAGE(H10,K10,N10,Q10)</f>
        <v>0.839275</v>
      </c>
      <c r="S10" s="26"/>
      <c r="T10" s="18"/>
    </row>
    <row r="11" spans="1:19" ht="46.5" customHeight="1">
      <c r="A11" s="5">
        <v>8</v>
      </c>
      <c r="B11" s="16" t="s">
        <v>29</v>
      </c>
      <c r="C11" s="36" t="s">
        <v>39</v>
      </c>
      <c r="D11" s="1" t="s">
        <v>30</v>
      </c>
      <c r="E11" s="1" t="s">
        <v>36</v>
      </c>
      <c r="F11" s="9"/>
      <c r="G11" s="9"/>
      <c r="H11" s="6"/>
      <c r="I11" s="4"/>
      <c r="J11" s="4"/>
      <c r="K11" s="6">
        <v>1</v>
      </c>
      <c r="L11" s="8"/>
      <c r="M11" s="8"/>
      <c r="N11" s="3"/>
      <c r="O11" s="3"/>
      <c r="P11" s="3"/>
      <c r="Q11" s="6">
        <v>1</v>
      </c>
      <c r="R11" s="19">
        <f>AVERAGE(K11,Q11)</f>
        <v>1</v>
      </c>
      <c r="S11" s="26"/>
    </row>
    <row r="12" spans="1:19" ht="46.5" customHeight="1">
      <c r="A12" s="29">
        <v>9</v>
      </c>
      <c r="B12" s="30" t="s">
        <v>32</v>
      </c>
      <c r="C12" s="31" t="s">
        <v>43</v>
      </c>
      <c r="D12" s="1" t="s">
        <v>20</v>
      </c>
      <c r="E12" s="1" t="s">
        <v>36</v>
      </c>
      <c r="F12" s="32">
        <v>0.0519</v>
      </c>
      <c r="G12" s="32">
        <v>0.052274</v>
      </c>
      <c r="H12" s="32">
        <v>0.0514</v>
      </c>
      <c r="I12" s="32">
        <v>0.04953</v>
      </c>
      <c r="J12" s="32">
        <v>0.0484</v>
      </c>
      <c r="K12" s="32">
        <v>0.048</v>
      </c>
      <c r="L12" s="32">
        <v>0.049</v>
      </c>
      <c r="M12" s="32">
        <v>0.05</v>
      </c>
      <c r="N12" s="32">
        <v>0.0478</v>
      </c>
      <c r="O12" s="32">
        <v>0.0479</v>
      </c>
      <c r="P12" s="32">
        <v>0.0474</v>
      </c>
      <c r="Q12" s="32">
        <v>0.0461</v>
      </c>
      <c r="R12" s="23">
        <f>SUM(F12:Q12)</f>
        <v>0.589704</v>
      </c>
      <c r="S12" s="34">
        <f>AVERAGE(F12:Q12)</f>
        <v>0.049142</v>
      </c>
    </row>
    <row r="13" ht="12.75">
      <c r="S13" s="28"/>
    </row>
  </sheetData>
  <sheetProtection/>
  <mergeCells count="5">
    <mergeCell ref="A1:B1"/>
    <mergeCell ref="C1:M1"/>
    <mergeCell ref="N1:S1"/>
    <mergeCell ref="A2:B2"/>
    <mergeCell ref="C2:S2"/>
  </mergeCells>
  <printOptions/>
  <pageMargins left="0.75" right="0.75" top="0.14" bottom="1" header="0" footer="0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flapuente</cp:lastModifiedBy>
  <cp:lastPrinted>2011-10-24T11:01:56Z</cp:lastPrinted>
  <dcterms:created xsi:type="dcterms:W3CDTF">2007-03-05T10:11:01Z</dcterms:created>
  <dcterms:modified xsi:type="dcterms:W3CDTF">2018-01-23T12:42:00Z</dcterms:modified>
  <cp:category/>
  <cp:version/>
  <cp:contentType/>
  <cp:contentStatus/>
</cp:coreProperties>
</file>